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Расходы!$A$6:$E$6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40" i="1" l="1"/>
  <c r="C40" i="1"/>
  <c r="D24" i="1" l="1"/>
  <c r="E24" i="1" s="1"/>
  <c r="C24" i="1"/>
  <c r="E33" i="1"/>
  <c r="D79" i="1"/>
  <c r="C79" i="1"/>
  <c r="D77" i="1"/>
  <c r="C77" i="1"/>
  <c r="D73" i="1"/>
  <c r="C73" i="1"/>
  <c r="D68" i="1"/>
  <c r="C68" i="1"/>
  <c r="D62" i="1"/>
  <c r="C62" i="1"/>
  <c r="D55" i="1"/>
  <c r="C55" i="1"/>
  <c r="D52" i="1"/>
  <c r="C52" i="1"/>
  <c r="D44" i="1"/>
  <c r="C44" i="1"/>
  <c r="D35" i="1"/>
  <c r="C35" i="1"/>
  <c r="D19" i="1"/>
  <c r="C19" i="1"/>
  <c r="D16" i="1"/>
  <c r="C16" i="1"/>
  <c r="D7" i="1"/>
  <c r="C7" i="1"/>
  <c r="E41" i="1"/>
  <c r="E82" i="1"/>
  <c r="E81" i="1"/>
  <c r="E80" i="1"/>
  <c r="E78" i="1"/>
  <c r="E76" i="1"/>
  <c r="E75" i="1"/>
  <c r="E74" i="1"/>
  <c r="E72" i="1"/>
  <c r="E71" i="1"/>
  <c r="E70" i="1"/>
  <c r="E69" i="1"/>
  <c r="E67" i="1"/>
  <c r="E66" i="1"/>
  <c r="E65" i="1"/>
  <c r="E64" i="1"/>
  <c r="E63" i="1"/>
  <c r="E61" i="1"/>
  <c r="E60" i="1"/>
  <c r="E59" i="1"/>
  <c r="E58" i="1"/>
  <c r="E57" i="1"/>
  <c r="E56" i="1"/>
  <c r="E54" i="1"/>
  <c r="E53" i="1"/>
  <c r="E51" i="1"/>
  <c r="E50" i="1"/>
  <c r="E49" i="1"/>
  <c r="E48" i="1"/>
  <c r="E47" i="1"/>
  <c r="E46" i="1"/>
  <c r="E45" i="1"/>
  <c r="E43" i="1"/>
  <c r="E42" i="1"/>
  <c r="E39" i="1"/>
  <c r="E38" i="1"/>
  <c r="E37" i="1"/>
  <c r="E36" i="1"/>
  <c r="E34" i="1"/>
  <c r="E32" i="1"/>
  <c r="E31" i="1"/>
  <c r="E30" i="1"/>
  <c r="E29" i="1"/>
  <c r="E28" i="1"/>
  <c r="E27" i="1"/>
  <c r="E26" i="1"/>
  <c r="E25" i="1"/>
  <c r="E23" i="1"/>
  <c r="E22" i="1"/>
  <c r="E21" i="1"/>
  <c r="E20" i="1"/>
  <c r="E18" i="1"/>
  <c r="E17" i="1"/>
  <c r="E15" i="1"/>
  <c r="E14" i="1"/>
  <c r="E13" i="1"/>
  <c r="E12" i="1"/>
  <c r="E11" i="1"/>
  <c r="E10" i="1"/>
  <c r="E9" i="1"/>
  <c r="E8" i="1"/>
  <c r="E68" i="1" l="1"/>
  <c r="E7" i="1"/>
  <c r="D83" i="1"/>
  <c r="E62" i="1"/>
  <c r="E55" i="1"/>
  <c r="E44" i="1"/>
  <c r="E35" i="1"/>
  <c r="E77" i="1"/>
  <c r="E79" i="1"/>
  <c r="E40" i="1"/>
  <c r="E73" i="1"/>
  <c r="E52" i="1"/>
  <c r="C83" i="1"/>
  <c r="E19" i="1"/>
  <c r="E16" i="1"/>
  <c r="E83" i="1" l="1"/>
</calcChain>
</file>

<file path=xl/sharedStrings.xml><?xml version="1.0" encoding="utf-8"?>
<sst xmlns="http://schemas.openxmlformats.org/spreadsheetml/2006/main" count="160" uniqueCount="160">
  <si>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</si>
  <si>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</si>
  <si>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</si>
  <si>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</si>
  <si>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</si>
  <si>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</si>
  <si>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</si>
  <si>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</si>
  <si>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</si>
  <si>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</si>
  <si>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</si>
  <si>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</si>
  <si>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</si>
  <si>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</si>
  <si>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</si>
  <si>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</si>
  <si>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</si>
  <si>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</si>
  <si>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</si>
  <si>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</si>
  <si>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</si>
  <si>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</si>
  <si>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</si>
  <si>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</si>
  <si>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</si>
  <si>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</si>
  <si>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</si>
  <si>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</si>
  <si>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</si>
  <si>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</si>
  <si>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</si>
  <si>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</si>
  <si>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</si>
  <si>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</si>
  <si>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</si>
  <si>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</si>
  <si>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</si>
  <si>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</si>
  <si>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</si>
  <si>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</si>
  <si>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</si>
  <si>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</si>
  <si>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</si>
  <si>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</si>
  <si>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</si>
  <si>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</si>
  <si>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</si>
  <si>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</si>
  <si>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</si>
  <si>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</si>
  <si>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</si>
  <si>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</si>
  <si>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</si>
  <si>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</si>
  <si>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</si>
  <si>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</si>
  <si>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</si>
  <si>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</si>
  <si>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</si>
  <si>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</si>
  <si>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</si>
  <si>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</si>
  <si>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</si>
  <si>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</si>
  <si>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</si>
  <si>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</si>
  <si>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</si>
  <si>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</si>
  <si>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</si>
  <si>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</si>
  <si>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</si>
  <si>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</si>
  <si>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</si>
  <si>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</si>
  <si>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</si>
  <si>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</si>
  <si>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</si>
  <si>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</si>
  <si>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</si>
  <si>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</si>
  <si>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</si>
  <si>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</si>
  <si>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</si>
  <si>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</si>
  <si>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</si>
  <si>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</si>
  <si>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</si>
  <si>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</si>
  <si>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</si>
  <si>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</si>
  <si>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</si>
  <si>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</si>
  <si>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</si>
  <si>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</si>
  <si>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</si>
  <si>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</si>
  <si>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</si>
  <si>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</si>
  <si>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</si>
  <si>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</si>
  <si>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</si>
  <si>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</si>
  <si>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</si>
  <si>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</si>
  <si>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</si>
  <si>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</si>
  <si>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</si>
  <si>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</si>
  <si>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</si>
  <si>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</si>
  <si>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</si>
  <si>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</si>
  <si>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</si>
  <si>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</si>
  <si>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</si>
  <si>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</si>
  <si>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</si>
  <si>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</si>
  <si>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</si>
  <si>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</si>
  <si>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</si>
  <si>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</si>
  <si>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</si>
  <si>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</si>
  <si>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</si>
  <si>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</si>
  <si>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</si>
  <si>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</si>
  <si>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</si>
  <si>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</si>
  <si>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</si>
  <si>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</si>
  <si>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</si>
  <si>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</si>
  <si>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</si>
  <si>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</si>
  <si>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</si>
  <si>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</si>
  <si>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</si>
  <si>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</si>
  <si>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</si>
  <si>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</si>
  <si>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</si>
  <si>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</si>
  <si>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</si>
  <si>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</si>
  <si>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</si>
  <si>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</si>
  <si>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</si>
  <si>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</si>
  <si>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</si>
  <si>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</si>
  <si>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</si>
  <si>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</si>
  <si>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</si>
  <si>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Уточненные бюджетные назначения
на 2020 год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</si>
  <si>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</si>
  <si>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</si>
  <si>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Сведения об исполнении областного бюджета Брянской области за 9 месяцев 2020 года по расходам в разрезе разделов и подразделов классификации расходов</t>
  </si>
  <si>
    <t>Кассовое исполнение
за 9 месяцев
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</si>
</sst>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27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83"/>
  <sheetViews>
    <sheetView tabSelected="1" view="pageBreakPreview" topLeftCell="A13" zoomScale="130" zoomScaleNormal="100" zoomScaleSheetLayoutView="130" workbookViewId="0">
      <selection activeCell="D44" sqref="D44"/>
    </sheetView>
  </sheetViews>
  <sheetFormatPr defaultRowHeight="14.4" x14ac:dyDescent="0.3"/>
  <cols>
    <col min="1" max="1" width="56.5546875" customWidth="1"/>
    <col min="2" max="2" width="8.88671875" customWidth="1"/>
    <col min="3" max="4" width="19.88671875" customWidth="1"/>
    <col min="5" max="5" width="15.44140625" customWidth="1"/>
  </cols>
  <sheetData>
    <row r="1" spans="1:5" x14ac:dyDescent="0.3">
      <c r="A1" s="25"/>
      <c r="B1" s="25"/>
      <c r="C1" s="25"/>
      <c r="D1" s="25"/>
    </row>
    <row r="2" spans="1:5" s="3" customFormat="1" ht="40.5" customHeight="1" x14ac:dyDescent="0.3">
      <c r="A2" s="19" t="s">
        <v>158</v>
      </c>
      <c r="B2" s="19"/>
      <c r="C2" s="19"/>
      <c r="D2" s="19"/>
      <c r="E2" s="19"/>
    </row>
    <row r="3" spans="1:5" s="3" customFormat="1" ht="15.6" x14ac:dyDescent="0.3">
      <c r="A3" s="4"/>
      <c r="B3" s="4"/>
      <c r="C3" s="26"/>
      <c r="D3" s="26"/>
      <c r="E3" s="5" t="s">
        <v>149</v>
      </c>
    </row>
    <row r="4" spans="1:5" s="3" customFormat="1" ht="22.5" customHeight="1" x14ac:dyDescent="0.3">
      <c r="A4" s="22" t="s">
        <v>145</v>
      </c>
      <c r="B4" s="22" t="s">
        <v>146</v>
      </c>
      <c r="C4" s="16" t="s">
        <v>155</v>
      </c>
      <c r="D4" s="16" t="s">
        <v>159</v>
      </c>
      <c r="E4" s="16" t="s">
        <v>148</v>
      </c>
    </row>
    <row r="5" spans="1:5" s="3" customFormat="1" ht="25.5" customHeight="1" x14ac:dyDescent="0.3">
      <c r="A5" s="23"/>
      <c r="B5" s="23"/>
      <c r="C5" s="17"/>
      <c r="D5" s="17"/>
      <c r="E5" s="17"/>
    </row>
    <row r="6" spans="1:5" s="3" customFormat="1" ht="31.5" customHeight="1" x14ac:dyDescent="0.3">
      <c r="A6" s="24"/>
      <c r="B6" s="24"/>
      <c r="C6" s="18"/>
      <c r="D6" s="18"/>
      <c r="E6" s="18"/>
    </row>
    <row r="7" spans="1:5" ht="18" customHeight="1" x14ac:dyDescent="0.3">
      <c r="A7" s="11" t="s">
        <v>99</v>
      </c>
      <c r="B7" s="12" t="s">
        <v>6</v>
      </c>
      <c r="C7" s="6">
        <f>C8+C9+C10+C11+C12+C13+C14+C15</f>
        <v>2125708150.7199998</v>
      </c>
      <c r="D7" s="6">
        <f>D8+D9+D10+D11+D12+D13+D14+D15</f>
        <v>1382034679.3800001</v>
      </c>
      <c r="E7" s="7">
        <f>D7/C7*100</f>
        <v>65.015259922294149</v>
      </c>
    </row>
    <row r="8" spans="1:5" ht="46.8" x14ac:dyDescent="0.3">
      <c r="A8" s="10" t="s">
        <v>134</v>
      </c>
      <c r="B8" s="13" t="s">
        <v>39</v>
      </c>
      <c r="C8" s="14">
        <v>6876805</v>
      </c>
      <c r="D8" s="14">
        <v>4587165.96</v>
      </c>
      <c r="E8" s="8">
        <f t="shared" ref="E8:E72" si="0">D8/C8*100</f>
        <v>66.704900895110441</v>
      </c>
    </row>
    <row r="9" spans="1:5" ht="50.4" customHeight="1" x14ac:dyDescent="0.3">
      <c r="A9" s="10" t="s">
        <v>87</v>
      </c>
      <c r="B9" s="13" t="s">
        <v>52</v>
      </c>
      <c r="C9" s="14">
        <v>158018001</v>
      </c>
      <c r="D9" s="14">
        <v>106853491.95</v>
      </c>
      <c r="E9" s="8">
        <f t="shared" si="0"/>
        <v>67.621088277151415</v>
      </c>
    </row>
    <row r="10" spans="1:5" ht="62.4" x14ac:dyDescent="0.3">
      <c r="A10" s="10" t="s">
        <v>17</v>
      </c>
      <c r="B10" s="13" t="s">
        <v>69</v>
      </c>
      <c r="C10" s="14">
        <v>286216055</v>
      </c>
      <c r="D10" s="14">
        <v>175541228.38</v>
      </c>
      <c r="E10" s="8">
        <f t="shared" si="0"/>
        <v>61.331719626978995</v>
      </c>
    </row>
    <row r="11" spans="1:5" ht="15.6" x14ac:dyDescent="0.3">
      <c r="A11" s="10" t="s">
        <v>29</v>
      </c>
      <c r="B11" s="13" t="s">
        <v>85</v>
      </c>
      <c r="C11" s="14">
        <v>270840002.83999997</v>
      </c>
      <c r="D11" s="14">
        <v>163691654.05000001</v>
      </c>
      <c r="E11" s="8">
        <f t="shared" si="0"/>
        <v>60.438506990675833</v>
      </c>
    </row>
    <row r="12" spans="1:5" ht="46.8" x14ac:dyDescent="0.3">
      <c r="A12" s="10" t="s">
        <v>78</v>
      </c>
      <c r="B12" s="13" t="s">
        <v>103</v>
      </c>
      <c r="C12" s="14">
        <v>144997595</v>
      </c>
      <c r="D12" s="14">
        <v>97445074.099999994</v>
      </c>
      <c r="E12" s="8">
        <f t="shared" si="0"/>
        <v>67.204614048943355</v>
      </c>
    </row>
    <row r="13" spans="1:5" ht="15.6" x14ac:dyDescent="0.3">
      <c r="A13" s="10" t="s">
        <v>10</v>
      </c>
      <c r="B13" s="13" t="s">
        <v>117</v>
      </c>
      <c r="C13" s="14">
        <v>278125925</v>
      </c>
      <c r="D13" s="14">
        <v>266800440.55000001</v>
      </c>
      <c r="E13" s="8">
        <f t="shared" si="0"/>
        <v>95.927929246437571</v>
      </c>
    </row>
    <row r="14" spans="1:5" ht="15.6" x14ac:dyDescent="0.3">
      <c r="A14" s="10" t="s">
        <v>142</v>
      </c>
      <c r="B14" s="13" t="s">
        <v>122</v>
      </c>
      <c r="C14" s="14">
        <v>63205960</v>
      </c>
      <c r="D14" s="14">
        <v>0</v>
      </c>
      <c r="E14" s="8">
        <f t="shared" si="0"/>
        <v>0</v>
      </c>
    </row>
    <row r="15" spans="1:5" ht="15.6" x14ac:dyDescent="0.3">
      <c r="A15" s="10" t="s">
        <v>96</v>
      </c>
      <c r="B15" s="13" t="s">
        <v>8</v>
      </c>
      <c r="C15" s="14">
        <v>917427806.88</v>
      </c>
      <c r="D15" s="14">
        <v>567115624.38999999</v>
      </c>
      <c r="E15" s="8">
        <f t="shared" si="0"/>
        <v>61.815831189884463</v>
      </c>
    </row>
    <row r="16" spans="1:5" ht="15.6" x14ac:dyDescent="0.3">
      <c r="A16" s="11" t="s">
        <v>130</v>
      </c>
      <c r="B16" s="12" t="s">
        <v>131</v>
      </c>
      <c r="C16" s="6">
        <f>C17+C18</f>
        <v>168426614</v>
      </c>
      <c r="D16" s="6">
        <f>D17+D18</f>
        <v>118000828.05</v>
      </c>
      <c r="E16" s="7">
        <f t="shared" si="0"/>
        <v>70.060678207305173</v>
      </c>
    </row>
    <row r="17" spans="1:5" ht="15.6" x14ac:dyDescent="0.3">
      <c r="A17" s="10" t="s">
        <v>128</v>
      </c>
      <c r="B17" s="13" t="s">
        <v>26</v>
      </c>
      <c r="C17" s="14">
        <v>30531800</v>
      </c>
      <c r="D17" s="14">
        <v>20822158</v>
      </c>
      <c r="E17" s="8">
        <f t="shared" si="0"/>
        <v>68.198265415075426</v>
      </c>
    </row>
    <row r="18" spans="1:5" ht="15.6" x14ac:dyDescent="0.3">
      <c r="A18" s="10" t="s">
        <v>24</v>
      </c>
      <c r="B18" s="13" t="s">
        <v>46</v>
      </c>
      <c r="C18" s="14">
        <v>137894814</v>
      </c>
      <c r="D18" s="14">
        <v>97178670.049999997</v>
      </c>
      <c r="E18" s="8">
        <f t="shared" si="0"/>
        <v>70.47304190134372</v>
      </c>
    </row>
    <row r="19" spans="1:5" ht="31.2" x14ac:dyDescent="0.3">
      <c r="A19" s="11" t="s">
        <v>21</v>
      </c>
      <c r="B19" s="12" t="s">
        <v>102</v>
      </c>
      <c r="C19" s="6">
        <f>C20+C21+C22+C23</f>
        <v>918449294</v>
      </c>
      <c r="D19" s="6">
        <f>D20+D21+D22+D23</f>
        <v>519971194.05000001</v>
      </c>
      <c r="E19" s="7">
        <f t="shared" si="0"/>
        <v>56.614033833641344</v>
      </c>
    </row>
    <row r="20" spans="1:5" ht="46.8" x14ac:dyDescent="0.3">
      <c r="A20" s="10" t="s">
        <v>115</v>
      </c>
      <c r="B20" s="13" t="s">
        <v>95</v>
      </c>
      <c r="C20" s="14">
        <v>61169007</v>
      </c>
      <c r="D20" s="14">
        <v>36278390.490000002</v>
      </c>
      <c r="E20" s="8">
        <f t="shared" si="0"/>
        <v>59.308450912077092</v>
      </c>
    </row>
    <row r="21" spans="1:5" ht="15.6" x14ac:dyDescent="0.3">
      <c r="A21" s="10" t="s">
        <v>135</v>
      </c>
      <c r="B21" s="13" t="s">
        <v>49</v>
      </c>
      <c r="C21" s="14">
        <v>512970439</v>
      </c>
      <c r="D21" s="14">
        <v>365748978.63</v>
      </c>
      <c r="E21" s="8">
        <f t="shared" si="0"/>
        <v>71.300205786322124</v>
      </c>
    </row>
    <row r="22" spans="1:5" ht="15.6" x14ac:dyDescent="0.3">
      <c r="A22" s="10" t="s">
        <v>82</v>
      </c>
      <c r="B22" s="13" t="s">
        <v>67</v>
      </c>
      <c r="C22" s="14">
        <v>3900000</v>
      </c>
      <c r="D22" s="14">
        <v>1270000</v>
      </c>
      <c r="E22" s="8">
        <f t="shared" si="0"/>
        <v>32.564102564102562</v>
      </c>
    </row>
    <row r="23" spans="1:5" ht="31.2" x14ac:dyDescent="0.3">
      <c r="A23" s="10" t="s">
        <v>112</v>
      </c>
      <c r="B23" s="13" t="s">
        <v>110</v>
      </c>
      <c r="C23" s="14">
        <v>340409848</v>
      </c>
      <c r="D23" s="14">
        <v>116673824.93000001</v>
      </c>
      <c r="E23" s="8">
        <f t="shared" si="0"/>
        <v>34.274515151512304</v>
      </c>
    </row>
    <row r="24" spans="1:5" ht="15.6" x14ac:dyDescent="0.3">
      <c r="A24" s="11" t="s">
        <v>132</v>
      </c>
      <c r="B24" s="12" t="s">
        <v>71</v>
      </c>
      <c r="C24" s="6">
        <f>C25+C26+C27+C28+C29+C30+C31+C32+C33+C34</f>
        <v>21876734593.439999</v>
      </c>
      <c r="D24" s="6">
        <f>D25+D26+D27+D28+D29+D30+D31+D32+D33+D34</f>
        <v>13641053851.68</v>
      </c>
      <c r="E24" s="7">
        <f t="shared" si="0"/>
        <v>62.354158905280286</v>
      </c>
    </row>
    <row r="25" spans="1:5" ht="15.6" x14ac:dyDescent="0.3">
      <c r="A25" s="10" t="s">
        <v>107</v>
      </c>
      <c r="B25" s="13" t="s">
        <v>83</v>
      </c>
      <c r="C25" s="14">
        <v>282590284</v>
      </c>
      <c r="D25" s="14">
        <v>166284814.18000001</v>
      </c>
      <c r="E25" s="8">
        <f t="shared" si="0"/>
        <v>58.843075503614983</v>
      </c>
    </row>
    <row r="26" spans="1:5" ht="15.6" x14ac:dyDescent="0.3">
      <c r="A26" s="10" t="s">
        <v>36</v>
      </c>
      <c r="B26" s="13" t="s">
        <v>141</v>
      </c>
      <c r="C26" s="14">
        <v>180000</v>
      </c>
      <c r="D26" s="14">
        <v>180000</v>
      </c>
      <c r="E26" s="8">
        <f t="shared" si="0"/>
        <v>100</v>
      </c>
    </row>
    <row r="27" spans="1:5" ht="15.6" x14ac:dyDescent="0.3">
      <c r="A27" s="10" t="s">
        <v>54</v>
      </c>
      <c r="B27" s="13" t="s">
        <v>2</v>
      </c>
      <c r="C27" s="14">
        <v>11343280775.610001</v>
      </c>
      <c r="D27" s="14">
        <v>7053797329.3000002</v>
      </c>
      <c r="E27" s="8">
        <f t="shared" si="0"/>
        <v>62.184807630495001</v>
      </c>
    </row>
    <row r="28" spans="1:5" ht="15.6" x14ac:dyDescent="0.3">
      <c r="A28" s="10" t="s">
        <v>93</v>
      </c>
      <c r="B28" s="13" t="s">
        <v>15</v>
      </c>
      <c r="C28" s="14">
        <v>42111469</v>
      </c>
      <c r="D28" s="14">
        <v>7101936.2199999997</v>
      </c>
      <c r="E28" s="8">
        <f t="shared" si="0"/>
        <v>16.864612868290109</v>
      </c>
    </row>
    <row r="29" spans="1:5" ht="15.6" x14ac:dyDescent="0.3">
      <c r="A29" s="10" t="s">
        <v>118</v>
      </c>
      <c r="B29" s="13" t="s">
        <v>35</v>
      </c>
      <c r="C29" s="14">
        <v>537089694</v>
      </c>
      <c r="D29" s="14">
        <v>374458743.56999999</v>
      </c>
      <c r="E29" s="8">
        <f t="shared" si="0"/>
        <v>69.71996442180847</v>
      </c>
    </row>
    <row r="30" spans="1:5" ht="15.6" x14ac:dyDescent="0.3">
      <c r="A30" s="10" t="s">
        <v>33</v>
      </c>
      <c r="B30" s="13" t="s">
        <v>53</v>
      </c>
      <c r="C30" s="14">
        <v>592751831.24000001</v>
      </c>
      <c r="D30" s="14">
        <v>389587797.45999998</v>
      </c>
      <c r="E30" s="8">
        <f t="shared" si="0"/>
        <v>65.725279438615402</v>
      </c>
    </row>
    <row r="31" spans="1:5" ht="15.6" x14ac:dyDescent="0.3">
      <c r="A31" s="10" t="s">
        <v>124</v>
      </c>
      <c r="B31" s="13" t="s">
        <v>64</v>
      </c>
      <c r="C31" s="14">
        <v>8195509072.5699997</v>
      </c>
      <c r="D31" s="14">
        <v>5051330105.6099997</v>
      </c>
      <c r="E31" s="8">
        <f t="shared" si="0"/>
        <v>61.635342733211949</v>
      </c>
    </row>
    <row r="32" spans="1:5" ht="15.6" x14ac:dyDescent="0.3">
      <c r="A32" s="10" t="s">
        <v>28</v>
      </c>
      <c r="B32" s="13" t="s">
        <v>22</v>
      </c>
      <c r="C32" s="14">
        <v>68396200</v>
      </c>
      <c r="D32" s="14">
        <v>10993981.5</v>
      </c>
      <c r="E32" s="8">
        <f t="shared" si="0"/>
        <v>16.073965366496971</v>
      </c>
    </row>
    <row r="33" spans="1:5" s="15" customFormat="1" ht="31.2" x14ac:dyDescent="0.3">
      <c r="A33" s="10" t="s">
        <v>153</v>
      </c>
      <c r="B33" s="13" t="s">
        <v>154</v>
      </c>
      <c r="C33" s="14">
        <v>99000</v>
      </c>
      <c r="D33" s="14">
        <v>0</v>
      </c>
      <c r="E33" s="8">
        <f t="shared" si="0"/>
        <v>0</v>
      </c>
    </row>
    <row r="34" spans="1:5" ht="15.6" x14ac:dyDescent="0.3">
      <c r="A34" s="10" t="s">
        <v>9</v>
      </c>
      <c r="B34" s="13" t="s">
        <v>55</v>
      </c>
      <c r="C34" s="14">
        <v>814726267.01999998</v>
      </c>
      <c r="D34" s="14">
        <v>587319143.84000003</v>
      </c>
      <c r="E34" s="8">
        <f t="shared" si="0"/>
        <v>72.087910702599515</v>
      </c>
    </row>
    <row r="35" spans="1:5" ht="15.6" x14ac:dyDescent="0.3">
      <c r="A35" s="11" t="s">
        <v>129</v>
      </c>
      <c r="B35" s="12" t="s">
        <v>43</v>
      </c>
      <c r="C35" s="6">
        <f>C36+C37+C38+C39</f>
        <v>1514001196.1199999</v>
      </c>
      <c r="D35" s="6">
        <f>D36+D37+D38+D39</f>
        <v>555065435.80999994</v>
      </c>
      <c r="E35" s="7">
        <f t="shared" si="0"/>
        <v>36.662153057242726</v>
      </c>
    </row>
    <row r="36" spans="1:5" ht="15.6" x14ac:dyDescent="0.3">
      <c r="A36" s="10" t="s">
        <v>7</v>
      </c>
      <c r="B36" s="13" t="s">
        <v>61</v>
      </c>
      <c r="C36" s="14">
        <v>145832853.58000001</v>
      </c>
      <c r="D36" s="14">
        <v>68659287.530000001</v>
      </c>
      <c r="E36" s="8">
        <f t="shared" si="0"/>
        <v>47.080809189772417</v>
      </c>
    </row>
    <row r="37" spans="1:5" ht="15.6" x14ac:dyDescent="0.3">
      <c r="A37" s="10" t="s">
        <v>47</v>
      </c>
      <c r="B37" s="13" t="s">
        <v>75</v>
      </c>
      <c r="C37" s="14">
        <v>784885404.60000002</v>
      </c>
      <c r="D37" s="14">
        <v>219682755.15000001</v>
      </c>
      <c r="E37" s="8">
        <f t="shared" si="0"/>
        <v>27.989150245691803</v>
      </c>
    </row>
    <row r="38" spans="1:5" ht="15.6" x14ac:dyDescent="0.3">
      <c r="A38" s="10" t="s">
        <v>57</v>
      </c>
      <c r="B38" s="13" t="s">
        <v>89</v>
      </c>
      <c r="C38" s="14">
        <v>360034375.82999998</v>
      </c>
      <c r="D38" s="14">
        <v>234421017.13</v>
      </c>
      <c r="E38" s="8">
        <f t="shared" si="0"/>
        <v>65.110731882082348</v>
      </c>
    </row>
    <row r="39" spans="1:5" ht="31.2" x14ac:dyDescent="0.3">
      <c r="A39" s="10" t="s">
        <v>3</v>
      </c>
      <c r="B39" s="13" t="s">
        <v>126</v>
      </c>
      <c r="C39" s="14">
        <v>223248562.11000001</v>
      </c>
      <c r="D39" s="14">
        <v>32302376</v>
      </c>
      <c r="E39" s="8">
        <f t="shared" si="0"/>
        <v>14.469242576390629</v>
      </c>
    </row>
    <row r="40" spans="1:5" ht="15.6" x14ac:dyDescent="0.3">
      <c r="A40" s="11" t="s">
        <v>140</v>
      </c>
      <c r="B40" s="12" t="s">
        <v>16</v>
      </c>
      <c r="C40" s="6">
        <f>C41+C42+C43</f>
        <v>24615300</v>
      </c>
      <c r="D40" s="6">
        <f>D41+D42+D43</f>
        <v>16394469.279999999</v>
      </c>
      <c r="E40" s="7">
        <f t="shared" si="0"/>
        <v>66.602760396988856</v>
      </c>
    </row>
    <row r="41" spans="1:5" ht="31.2" x14ac:dyDescent="0.3">
      <c r="A41" s="10" t="s">
        <v>48</v>
      </c>
      <c r="B41" s="13" t="s">
        <v>65</v>
      </c>
      <c r="C41" s="14">
        <v>51900</v>
      </c>
      <c r="D41" s="14">
        <v>51900</v>
      </c>
      <c r="E41" s="8">
        <f t="shared" si="0"/>
        <v>100</v>
      </c>
    </row>
    <row r="42" spans="1:5" ht="31.2" x14ac:dyDescent="0.3">
      <c r="A42" s="10" t="s">
        <v>109</v>
      </c>
      <c r="B42" s="13" t="s">
        <v>79</v>
      </c>
      <c r="C42" s="14">
        <v>290000</v>
      </c>
      <c r="D42" s="14">
        <v>0</v>
      </c>
      <c r="E42" s="8">
        <f t="shared" si="0"/>
        <v>0</v>
      </c>
    </row>
    <row r="43" spans="1:5" ht="15.6" x14ac:dyDescent="0.3">
      <c r="A43" s="10" t="s">
        <v>11</v>
      </c>
      <c r="B43" s="13" t="s">
        <v>94</v>
      </c>
      <c r="C43" s="14">
        <v>24273400</v>
      </c>
      <c r="D43" s="14">
        <v>16342569.279999999</v>
      </c>
      <c r="E43" s="8">
        <f t="shared" si="0"/>
        <v>67.327071114882955</v>
      </c>
    </row>
    <row r="44" spans="1:5" ht="15.6" x14ac:dyDescent="0.3">
      <c r="A44" s="11" t="s">
        <v>138</v>
      </c>
      <c r="B44" s="12" t="s">
        <v>139</v>
      </c>
      <c r="C44" s="6">
        <f>C45+C46+C47+C48+C49+C50+C51</f>
        <v>15187420709.289999</v>
      </c>
      <c r="D44" s="6">
        <f>D45+D46+D47+D48+D49+D50+D51</f>
        <v>9788363890.9799995</v>
      </c>
      <c r="E44" s="7">
        <f t="shared" si="0"/>
        <v>64.450469097708947</v>
      </c>
    </row>
    <row r="45" spans="1:5" ht="15.6" x14ac:dyDescent="0.3">
      <c r="A45" s="10" t="s">
        <v>104</v>
      </c>
      <c r="B45" s="13" t="s">
        <v>5</v>
      </c>
      <c r="C45" s="14">
        <v>496414630.31</v>
      </c>
      <c r="D45" s="14">
        <v>152541876.77000001</v>
      </c>
      <c r="E45" s="8">
        <f t="shared" si="0"/>
        <v>30.728723018244036</v>
      </c>
    </row>
    <row r="46" spans="1:5" ht="15.6" x14ac:dyDescent="0.3">
      <c r="A46" s="10" t="s">
        <v>81</v>
      </c>
      <c r="B46" s="13" t="s">
        <v>20</v>
      </c>
      <c r="C46" s="14">
        <v>2421491295.3400002</v>
      </c>
      <c r="D46" s="14">
        <v>1441982673.99</v>
      </c>
      <c r="E46" s="8">
        <f t="shared" si="0"/>
        <v>59.549364342750287</v>
      </c>
    </row>
    <row r="47" spans="1:5" ht="15.6" x14ac:dyDescent="0.3">
      <c r="A47" s="10" t="s">
        <v>150</v>
      </c>
      <c r="B47" s="13" t="s">
        <v>34</v>
      </c>
      <c r="C47" s="14">
        <v>722108733.92999995</v>
      </c>
      <c r="D47" s="14">
        <v>374094271.69999999</v>
      </c>
      <c r="E47" s="8">
        <f t="shared" si="0"/>
        <v>51.805809031561182</v>
      </c>
    </row>
    <row r="48" spans="1:5" ht="15.6" x14ac:dyDescent="0.3">
      <c r="A48" s="10" t="s">
        <v>18</v>
      </c>
      <c r="B48" s="13" t="s">
        <v>51</v>
      </c>
      <c r="C48" s="14">
        <v>1699080456.1099999</v>
      </c>
      <c r="D48" s="14">
        <v>1272660275.6099999</v>
      </c>
      <c r="E48" s="8">
        <f t="shared" si="0"/>
        <v>74.902884735883674</v>
      </c>
    </row>
    <row r="49" spans="1:5" ht="31.2" x14ac:dyDescent="0.3">
      <c r="A49" s="10" t="s">
        <v>41</v>
      </c>
      <c r="B49" s="13" t="s">
        <v>68</v>
      </c>
      <c r="C49" s="14">
        <v>41015372.200000003</v>
      </c>
      <c r="D49" s="14">
        <v>29539527</v>
      </c>
      <c r="E49" s="8">
        <f t="shared" si="0"/>
        <v>72.020624013744765</v>
      </c>
    </row>
    <row r="50" spans="1:5" ht="15.6" x14ac:dyDescent="0.3">
      <c r="A50" s="10" t="s">
        <v>151</v>
      </c>
      <c r="B50" s="13" t="s">
        <v>98</v>
      </c>
      <c r="C50" s="14">
        <v>314750393</v>
      </c>
      <c r="D50" s="14">
        <v>110842404.29000001</v>
      </c>
      <c r="E50" s="8">
        <f t="shared" si="0"/>
        <v>35.215970100472596</v>
      </c>
    </row>
    <row r="51" spans="1:5" ht="15.6" x14ac:dyDescent="0.3">
      <c r="A51" s="10" t="s">
        <v>37</v>
      </c>
      <c r="B51" s="13" t="s">
        <v>136</v>
      </c>
      <c r="C51" s="14">
        <v>9492559828.3999996</v>
      </c>
      <c r="D51" s="14">
        <v>6406702861.6199999</v>
      </c>
      <c r="E51" s="8">
        <f t="shared" si="0"/>
        <v>67.491835473633984</v>
      </c>
    </row>
    <row r="52" spans="1:5" ht="15.6" x14ac:dyDescent="0.3">
      <c r="A52" s="11" t="s">
        <v>32</v>
      </c>
      <c r="B52" s="12" t="s">
        <v>108</v>
      </c>
      <c r="C52" s="6">
        <f>C53+C54</f>
        <v>892824054.39999998</v>
      </c>
      <c r="D52" s="6">
        <f>D53+D54</f>
        <v>589992218.24000001</v>
      </c>
      <c r="E52" s="7">
        <f t="shared" si="0"/>
        <v>66.081577364813441</v>
      </c>
    </row>
    <row r="53" spans="1:5" ht="15.6" x14ac:dyDescent="0.3">
      <c r="A53" s="10" t="s">
        <v>70</v>
      </c>
      <c r="B53" s="13" t="s">
        <v>125</v>
      </c>
      <c r="C53" s="14">
        <v>853487974</v>
      </c>
      <c r="D53" s="14">
        <v>563408583.07000005</v>
      </c>
      <c r="E53" s="8">
        <f t="shared" si="0"/>
        <v>66.012480577728681</v>
      </c>
    </row>
    <row r="54" spans="1:5" ht="15.6" x14ac:dyDescent="0.3">
      <c r="A54" s="10" t="s">
        <v>58</v>
      </c>
      <c r="B54" s="13" t="s">
        <v>25</v>
      </c>
      <c r="C54" s="14">
        <v>39336080.399999999</v>
      </c>
      <c r="D54" s="14">
        <v>26583635.170000002</v>
      </c>
      <c r="E54" s="8">
        <f t="shared" si="0"/>
        <v>67.58079325564934</v>
      </c>
    </row>
    <row r="55" spans="1:5" ht="15.6" x14ac:dyDescent="0.3">
      <c r="A55" s="11" t="s">
        <v>56</v>
      </c>
      <c r="B55" s="12" t="s">
        <v>77</v>
      </c>
      <c r="C55" s="6">
        <f>C56+C57+C58+C59+C60+C61</f>
        <v>8660114197.3499985</v>
      </c>
      <c r="D55" s="6">
        <f>D56+D57+D58+D59+D60+D61</f>
        <v>7266019471.6900005</v>
      </c>
      <c r="E55" s="7">
        <f t="shared" si="0"/>
        <v>83.902120758562376</v>
      </c>
    </row>
    <row r="56" spans="1:5" s="2" customFormat="1" ht="15.6" x14ac:dyDescent="0.3">
      <c r="A56" s="10" t="s">
        <v>45</v>
      </c>
      <c r="B56" s="13" t="s">
        <v>100</v>
      </c>
      <c r="C56" s="14">
        <v>5143425250.4799995</v>
      </c>
      <c r="D56" s="14">
        <v>4452714651.5600004</v>
      </c>
      <c r="E56" s="8">
        <f t="shared" si="0"/>
        <v>86.570999571627098</v>
      </c>
    </row>
    <row r="57" spans="1:5" s="9" customFormat="1" ht="15.6" x14ac:dyDescent="0.3">
      <c r="A57" s="10" t="s">
        <v>86</v>
      </c>
      <c r="B57" s="13" t="s">
        <v>113</v>
      </c>
      <c r="C57" s="14">
        <v>2147147944.5599999</v>
      </c>
      <c r="D57" s="14">
        <v>1627631483.1199999</v>
      </c>
      <c r="E57" s="8">
        <f t="shared" si="0"/>
        <v>75.80434721527952</v>
      </c>
    </row>
    <row r="58" spans="1:5" ht="15.6" x14ac:dyDescent="0.3">
      <c r="A58" s="10" t="s">
        <v>91</v>
      </c>
      <c r="B58" s="13" t="s">
        <v>0</v>
      </c>
      <c r="C58" s="14">
        <v>212069768.08000001</v>
      </c>
      <c r="D58" s="14">
        <v>193792422.21000001</v>
      </c>
      <c r="E58" s="8">
        <f t="shared" si="0"/>
        <v>91.381446759018871</v>
      </c>
    </row>
    <row r="59" spans="1:5" ht="15.6" x14ac:dyDescent="0.3">
      <c r="A59" s="10" t="s">
        <v>120</v>
      </c>
      <c r="B59" s="13" t="s">
        <v>13</v>
      </c>
      <c r="C59" s="14">
        <v>89905119</v>
      </c>
      <c r="D59" s="14">
        <v>74440252.420000002</v>
      </c>
      <c r="E59" s="8">
        <f t="shared" si="0"/>
        <v>82.798680706935059</v>
      </c>
    </row>
    <row r="60" spans="1:5" ht="31.2" x14ac:dyDescent="0.3">
      <c r="A60" s="10" t="s">
        <v>4</v>
      </c>
      <c r="B60" s="13" t="s">
        <v>30</v>
      </c>
      <c r="C60" s="14">
        <v>168212703</v>
      </c>
      <c r="D60" s="14">
        <v>126196910</v>
      </c>
      <c r="E60" s="8">
        <f t="shared" si="0"/>
        <v>75.02222349996957</v>
      </c>
    </row>
    <row r="61" spans="1:5" ht="15.6" x14ac:dyDescent="0.3">
      <c r="A61" s="10" t="s">
        <v>44</v>
      </c>
      <c r="B61" s="13" t="s">
        <v>74</v>
      </c>
      <c r="C61" s="14">
        <v>899353412.23000002</v>
      </c>
      <c r="D61" s="14">
        <v>791243752.38</v>
      </c>
      <c r="E61" s="8">
        <f t="shared" si="0"/>
        <v>87.979179443825572</v>
      </c>
    </row>
    <row r="62" spans="1:5" ht="15.6" x14ac:dyDescent="0.3">
      <c r="A62" s="11" t="s">
        <v>59</v>
      </c>
      <c r="B62" s="12" t="s">
        <v>12</v>
      </c>
      <c r="C62" s="6">
        <f>C63+C64+C65+C66+C67</f>
        <v>20024477303.570004</v>
      </c>
      <c r="D62" s="6">
        <f>D63+D64+D65+D66+D67</f>
        <v>13926391791.940001</v>
      </c>
      <c r="E62" s="7">
        <f t="shared" si="0"/>
        <v>69.546843000277349</v>
      </c>
    </row>
    <row r="63" spans="1:5" s="1" customFormat="1" ht="15.6" x14ac:dyDescent="0.3">
      <c r="A63" s="10" t="s">
        <v>111</v>
      </c>
      <c r="B63" s="13" t="s">
        <v>23</v>
      </c>
      <c r="C63" s="14">
        <v>146850254.78</v>
      </c>
      <c r="D63" s="14">
        <v>106430301.63</v>
      </c>
      <c r="E63" s="8">
        <f t="shared" si="0"/>
        <v>72.475394604827798</v>
      </c>
    </row>
    <row r="64" spans="1:5" s="9" customFormat="1" ht="15.6" x14ac:dyDescent="0.3">
      <c r="A64" s="10" t="s">
        <v>127</v>
      </c>
      <c r="B64" s="13" t="s">
        <v>42</v>
      </c>
      <c r="C64" s="14">
        <v>1964285209.9100001</v>
      </c>
      <c r="D64" s="14">
        <v>1348691759.8699999</v>
      </c>
      <c r="E64" s="8">
        <f t="shared" si="0"/>
        <v>68.660689041780969</v>
      </c>
    </row>
    <row r="65" spans="1:5" ht="15.6" x14ac:dyDescent="0.3">
      <c r="A65" s="10" t="s">
        <v>66</v>
      </c>
      <c r="B65" s="13" t="s">
        <v>60</v>
      </c>
      <c r="C65" s="14">
        <v>12607593308.18</v>
      </c>
      <c r="D65" s="14">
        <v>8923175475.5900002</v>
      </c>
      <c r="E65" s="8">
        <f t="shared" si="0"/>
        <v>70.77620016344045</v>
      </c>
    </row>
    <row r="66" spans="1:5" ht="15.6" x14ac:dyDescent="0.3">
      <c r="A66" s="10" t="s">
        <v>80</v>
      </c>
      <c r="B66" s="13" t="s">
        <v>73</v>
      </c>
      <c r="C66" s="14">
        <v>4998709919.3000002</v>
      </c>
      <c r="D66" s="14">
        <v>3373749466.1700001</v>
      </c>
      <c r="E66" s="8">
        <f t="shared" si="0"/>
        <v>67.492403452818223</v>
      </c>
    </row>
    <row r="67" spans="1:5" ht="15.6" x14ac:dyDescent="0.3">
      <c r="A67" s="10" t="s">
        <v>116</v>
      </c>
      <c r="B67" s="13" t="s">
        <v>105</v>
      </c>
      <c r="C67" s="14">
        <v>307038611.39999998</v>
      </c>
      <c r="D67" s="14">
        <v>174344788.68000001</v>
      </c>
      <c r="E67" s="8">
        <f t="shared" si="0"/>
        <v>56.782691885246074</v>
      </c>
    </row>
    <row r="68" spans="1:5" ht="15.6" x14ac:dyDescent="0.3">
      <c r="A68" s="11" t="s">
        <v>40</v>
      </c>
      <c r="B68" s="12" t="s">
        <v>133</v>
      </c>
      <c r="C68" s="6">
        <f>C69+C70+C71+C72</f>
        <v>3315690318.0300002</v>
      </c>
      <c r="D68" s="6">
        <f>D69+D70+D71+D72</f>
        <v>1773083055.9200001</v>
      </c>
      <c r="E68" s="7">
        <f t="shared" si="0"/>
        <v>53.475532569442976</v>
      </c>
    </row>
    <row r="69" spans="1:5" s="1" customFormat="1" ht="15.6" x14ac:dyDescent="0.3">
      <c r="A69" s="10" t="s">
        <v>38</v>
      </c>
      <c r="B69" s="13" t="s">
        <v>1</v>
      </c>
      <c r="C69" s="14">
        <v>307704599</v>
      </c>
      <c r="D69" s="14">
        <v>211122522.72</v>
      </c>
      <c r="E69" s="8">
        <f t="shared" si="0"/>
        <v>68.612079054431035</v>
      </c>
    </row>
    <row r="70" spans="1:5" s="9" customFormat="1" ht="15.6" x14ac:dyDescent="0.3">
      <c r="A70" s="10" t="s">
        <v>114</v>
      </c>
      <c r="B70" s="13" t="s">
        <v>14</v>
      </c>
      <c r="C70" s="14">
        <v>2765304371.0300002</v>
      </c>
      <c r="D70" s="14">
        <v>1410037577.23</v>
      </c>
      <c r="E70" s="8">
        <f t="shared" si="0"/>
        <v>50.990321065626475</v>
      </c>
    </row>
    <row r="71" spans="1:5" ht="15.6" x14ac:dyDescent="0.3">
      <c r="A71" s="10" t="s">
        <v>31</v>
      </c>
      <c r="B71" s="13" t="s">
        <v>27</v>
      </c>
      <c r="C71" s="14">
        <v>226266127</v>
      </c>
      <c r="D71" s="14">
        <v>141555115.66</v>
      </c>
      <c r="E71" s="8">
        <f t="shared" si="0"/>
        <v>62.561337632300571</v>
      </c>
    </row>
    <row r="72" spans="1:5" ht="16.8" customHeight="1" x14ac:dyDescent="0.3">
      <c r="A72" s="10" t="s">
        <v>144</v>
      </c>
      <c r="B72" s="13" t="s">
        <v>63</v>
      </c>
      <c r="C72" s="14">
        <v>16415221</v>
      </c>
      <c r="D72" s="14">
        <v>10367840.310000001</v>
      </c>
      <c r="E72" s="8">
        <f t="shared" si="0"/>
        <v>63.159919138463017</v>
      </c>
    </row>
    <row r="73" spans="1:5" ht="15.6" x14ac:dyDescent="0.3">
      <c r="A73" s="11" t="s">
        <v>101</v>
      </c>
      <c r="B73" s="12" t="s">
        <v>106</v>
      </c>
      <c r="C73" s="6">
        <f>C74+C75+C76</f>
        <v>148189929</v>
      </c>
      <c r="D73" s="6">
        <f>D74+D75+D76</f>
        <v>111271905.89</v>
      </c>
      <c r="E73" s="7">
        <f t="shared" ref="E73:E83" si="1">D73/C73*100</f>
        <v>75.08736028208773</v>
      </c>
    </row>
    <row r="74" spans="1:5" s="1" customFormat="1" ht="15.6" x14ac:dyDescent="0.3">
      <c r="A74" s="10" t="s">
        <v>123</v>
      </c>
      <c r="B74" s="13" t="s">
        <v>119</v>
      </c>
      <c r="C74" s="14">
        <v>37314462</v>
      </c>
      <c r="D74" s="14">
        <v>29717247.649999999</v>
      </c>
      <c r="E74" s="8">
        <f t="shared" si="1"/>
        <v>79.640027102628466</v>
      </c>
    </row>
    <row r="75" spans="1:5" s="9" customFormat="1" ht="15.6" x14ac:dyDescent="0.3">
      <c r="A75" s="10" t="s">
        <v>143</v>
      </c>
      <c r="B75" s="13" t="s">
        <v>137</v>
      </c>
      <c r="C75" s="14">
        <v>71575822</v>
      </c>
      <c r="D75" s="14">
        <v>54874543.100000001</v>
      </c>
      <c r="E75" s="8">
        <f t="shared" si="1"/>
        <v>76.666312124225414</v>
      </c>
    </row>
    <row r="76" spans="1:5" ht="16.2" customHeight="1" x14ac:dyDescent="0.3">
      <c r="A76" s="10" t="s">
        <v>88</v>
      </c>
      <c r="B76" s="13" t="s">
        <v>19</v>
      </c>
      <c r="C76" s="14">
        <v>39299645</v>
      </c>
      <c r="D76" s="14">
        <v>26680115.140000001</v>
      </c>
      <c r="E76" s="8">
        <f t="shared" si="1"/>
        <v>67.888946935780211</v>
      </c>
    </row>
    <row r="77" spans="1:5" ht="31.2" x14ac:dyDescent="0.3">
      <c r="A77" s="11" t="s">
        <v>156</v>
      </c>
      <c r="B77" s="12" t="s">
        <v>72</v>
      </c>
      <c r="C77" s="6">
        <f>C78</f>
        <v>165673478.36000001</v>
      </c>
      <c r="D77" s="6">
        <f>D78</f>
        <v>21676517.710000001</v>
      </c>
      <c r="E77" s="7">
        <f t="shared" si="1"/>
        <v>13.083879160729659</v>
      </c>
    </row>
    <row r="78" spans="1:5" s="1" customFormat="1" ht="31.2" x14ac:dyDescent="0.3">
      <c r="A78" s="10" t="s">
        <v>157</v>
      </c>
      <c r="B78" s="13" t="s">
        <v>92</v>
      </c>
      <c r="C78" s="14">
        <v>165673478.36000001</v>
      </c>
      <c r="D78" s="14">
        <v>21676517.710000001</v>
      </c>
      <c r="E78" s="8">
        <f t="shared" si="1"/>
        <v>13.083879160729659</v>
      </c>
    </row>
    <row r="79" spans="1:5" s="9" customFormat="1" ht="46.8" x14ac:dyDescent="0.3">
      <c r="A79" s="11" t="s">
        <v>152</v>
      </c>
      <c r="B79" s="12" t="s">
        <v>50</v>
      </c>
      <c r="C79" s="6">
        <f>C80+C81+C82</f>
        <v>3440459750.6900001</v>
      </c>
      <c r="D79" s="6">
        <f>D80+D81+D82</f>
        <v>2558102034.75</v>
      </c>
      <c r="E79" s="7">
        <f t="shared" si="1"/>
        <v>74.353494013030115</v>
      </c>
    </row>
    <row r="80" spans="1:5" s="1" customFormat="1" ht="46.8" x14ac:dyDescent="0.3">
      <c r="A80" s="10" t="s">
        <v>121</v>
      </c>
      <c r="B80" s="13" t="s">
        <v>62</v>
      </c>
      <c r="C80" s="14">
        <v>2276300000</v>
      </c>
      <c r="D80" s="14">
        <v>1723409534</v>
      </c>
      <c r="E80" s="8">
        <f t="shared" si="1"/>
        <v>75.711001801168564</v>
      </c>
    </row>
    <row r="81" spans="1:5" s="9" customFormat="1" ht="15.6" x14ac:dyDescent="0.3">
      <c r="A81" s="10" t="s">
        <v>90</v>
      </c>
      <c r="B81" s="13" t="s">
        <v>76</v>
      </c>
      <c r="C81" s="14">
        <v>727187180</v>
      </c>
      <c r="D81" s="14">
        <v>484314735</v>
      </c>
      <c r="E81" s="8">
        <f t="shared" si="1"/>
        <v>66.601110184588237</v>
      </c>
    </row>
    <row r="82" spans="1:5" ht="15.6" x14ac:dyDescent="0.3">
      <c r="A82" s="10" t="s">
        <v>84</v>
      </c>
      <c r="B82" s="13" t="s">
        <v>97</v>
      </c>
      <c r="C82" s="14">
        <v>436972570.69</v>
      </c>
      <c r="D82" s="14">
        <v>350377765.75</v>
      </c>
      <c r="E82" s="8">
        <f t="shared" si="1"/>
        <v>80.183011303601319</v>
      </c>
    </row>
    <row r="83" spans="1:5" s="1" customFormat="1" ht="15.6" x14ac:dyDescent="0.3">
      <c r="A83" s="20" t="s">
        <v>147</v>
      </c>
      <c r="B83" s="21"/>
      <c r="C83" s="6">
        <f>C7+C16+C19+C24+C35+C40+C44+C52+C55+C62+C68+C73+C77+C79</f>
        <v>78462784888.970001</v>
      </c>
      <c r="D83" s="6">
        <f>D7+D16+D19+D24+D35+D40+D44+D52+D55+D62+D68+D73+D77+D79</f>
        <v>52267421345.370003</v>
      </c>
      <c r="E83" s="7">
        <f t="shared" si="1"/>
        <v>66.614282706549162</v>
      </c>
    </row>
  </sheetData>
  <mergeCells count="9">
    <mergeCell ref="A1:D1"/>
    <mergeCell ref="C3:D3"/>
    <mergeCell ref="E4:E6"/>
    <mergeCell ref="C4:C6"/>
    <mergeCell ref="D4:D6"/>
    <mergeCell ref="A2:E2"/>
    <mergeCell ref="A83:B83"/>
    <mergeCell ref="A4:A6"/>
    <mergeCell ref="B4:B6"/>
  </mergeCells>
  <pageMargins left="0.61" right="0.34" top="0.74803149606299213" bottom="0.74803149606299213" header="0.31496062992125984" footer="0.31496062992125984"/>
  <pageSetup paperSize="9" scale="7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2018-04-19T15:15:02Z</cp:lastPrinted>
  <dcterms:created xsi:type="dcterms:W3CDTF">2017-05-03T15:49:45Z</dcterms:created>
  <dcterms:modified xsi:type="dcterms:W3CDTF">2020-10-12T08:52:15Z</dcterms:modified>
</cp:coreProperties>
</file>